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322\Desktop\Transparencia\2020\2020\"/>
    </mc:Choice>
  </mc:AlternateContent>
  <bookViews>
    <workbookView xWindow="0" yWindow="150" windowWidth="15480" windowHeight="7620"/>
  </bookViews>
  <sheets>
    <sheet name="1" sheetId="1" r:id="rId1"/>
  </sheets>
  <definedNames>
    <definedName name="_xlnm._FilterDatabase" localSheetId="0" hidden="1">'1'!$A$5:$P$5</definedName>
    <definedName name="_xlnm.Print_Area" localSheetId="0">'1'!$A$1:$Q$30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H13" i="1" l="1"/>
  <c r="P13" i="1" s="1"/>
  <c r="L15" i="1"/>
  <c r="F11" i="1" l="1"/>
  <c r="H11" i="1" s="1"/>
  <c r="P11" i="1" s="1"/>
  <c r="L23" i="1" l="1"/>
  <c r="F21" i="1"/>
  <c r="H21" i="1" s="1"/>
  <c r="P21" i="1" s="1"/>
  <c r="F20" i="1" l="1"/>
  <c r="H20" i="1" s="1"/>
  <c r="P20" i="1" s="1"/>
  <c r="I29" i="1" l="1"/>
  <c r="J29" i="1"/>
  <c r="K29" i="1"/>
  <c r="I27" i="1"/>
  <c r="J27" i="1"/>
  <c r="K27" i="1"/>
  <c r="I25" i="1"/>
  <c r="J25" i="1"/>
  <c r="K25" i="1"/>
  <c r="I23" i="1"/>
  <c r="J23" i="1"/>
  <c r="K15" i="1"/>
  <c r="I15" i="1"/>
  <c r="J15" i="1"/>
  <c r="J30" i="1" l="1"/>
  <c r="I30" i="1"/>
  <c r="K30" i="1"/>
  <c r="O29" i="1"/>
  <c r="O27" i="1"/>
  <c r="O25" i="1"/>
  <c r="O15" i="1"/>
  <c r="N29" i="1"/>
  <c r="N27" i="1"/>
  <c r="N25" i="1"/>
  <c r="N23" i="1"/>
  <c r="N15" i="1"/>
  <c r="N30" i="1" l="1"/>
  <c r="O30" i="1"/>
  <c r="F28" i="1" l="1"/>
  <c r="F26" i="1"/>
  <c r="F24" i="1"/>
  <c r="F17" i="1"/>
  <c r="F18" i="1"/>
  <c r="F19" i="1"/>
  <c r="H19" i="1" s="1"/>
  <c r="P19" i="1" s="1"/>
  <c r="F22" i="1"/>
  <c r="H22" i="1" s="1"/>
  <c r="P22" i="1" s="1"/>
  <c r="F16" i="1"/>
  <c r="F7" i="1"/>
  <c r="H7" i="1" s="1"/>
  <c r="F8" i="1"/>
  <c r="H8" i="1" s="1"/>
  <c r="F9" i="1"/>
  <c r="H9" i="1" s="1"/>
  <c r="F10" i="1"/>
  <c r="H10" i="1" s="1"/>
  <c r="F12" i="1"/>
  <c r="H12" i="1" s="1"/>
  <c r="F14" i="1"/>
  <c r="H14" i="1" s="1"/>
  <c r="P14" i="1" s="1"/>
  <c r="F6" i="1"/>
  <c r="H6" i="1" s="1"/>
  <c r="P6" i="1" l="1"/>
  <c r="H15" i="1"/>
  <c r="P7" i="1"/>
  <c r="L29" i="1"/>
  <c r="L27" i="1"/>
  <c r="L25" i="1"/>
  <c r="L30" i="1" l="1"/>
  <c r="P12" i="1" l="1"/>
  <c r="H17" i="1" l="1"/>
  <c r="P17" i="1" s="1"/>
  <c r="H16" i="1" l="1"/>
  <c r="P8" i="1"/>
  <c r="P9" i="1"/>
  <c r="P10" i="1"/>
  <c r="H24" i="1"/>
  <c r="H28" i="1"/>
  <c r="P28" i="1" s="1"/>
  <c r="H26" i="1"/>
  <c r="H18" i="1"/>
  <c r="P18" i="1" s="1"/>
  <c r="P15" i="1" l="1"/>
  <c r="H23" i="1"/>
  <c r="P29" i="1"/>
  <c r="H29" i="1"/>
  <c r="P26" i="1"/>
  <c r="P27" i="1" s="1"/>
  <c r="H27" i="1"/>
  <c r="P24" i="1"/>
  <c r="P25" i="1" s="1"/>
  <c r="H25" i="1"/>
  <c r="P16" i="1"/>
  <c r="P23" i="1" s="1"/>
  <c r="H30" i="1" l="1"/>
  <c r="P30" i="1"/>
</calcChain>
</file>

<file path=xl/sharedStrings.xml><?xml version="1.0" encoding="utf-8"?>
<sst xmlns="http://schemas.openxmlformats.org/spreadsheetml/2006/main" count="79" uniqueCount="61">
  <si>
    <t>SISTEMA DIF CABO CORRIENTES</t>
  </si>
  <si>
    <t>PERSONAL ADMINISTRATIVO</t>
  </si>
  <si>
    <t>No.
 EMP</t>
  </si>
  <si>
    <t>DT</t>
  </si>
  <si>
    <t>SD</t>
  </si>
  <si>
    <t>SUELDO</t>
  </si>
  <si>
    <t>COMPENSACION</t>
  </si>
  <si>
    <t>CANASTA
 BASICA</t>
  </si>
  <si>
    <t>TIEMPO
 EXTRA</t>
  </si>
  <si>
    <t>ISPT</t>
  </si>
  <si>
    <t>CREDITO
 AL
 SALARIO</t>
  </si>
  <si>
    <t>CAJA
 POPULAR</t>
  </si>
  <si>
    <t>OTROS 
DESCUENTOS</t>
  </si>
  <si>
    <t>SUELDO 
PERCIBIDO</t>
  </si>
  <si>
    <t>ANA LILIA CARDENAS GARCIA</t>
  </si>
  <si>
    <t>ANABEL PLACITO GORDIAN</t>
  </si>
  <si>
    <t>IGNACIA GONZALEZ CRUZ</t>
  </si>
  <si>
    <t>LILIANA GARCIA JOYA</t>
  </si>
  <si>
    <t>SANDY NALLELY ARAIZA VICENCIO</t>
  </si>
  <si>
    <t>MARIO AGUSTIN GORDIAN CASTILLON</t>
  </si>
  <si>
    <t>MARTHA GABRIELA SANDOVAL GONZALEZ</t>
  </si>
  <si>
    <t>MARIA LUISA CORTES GOMEZ</t>
  </si>
  <si>
    <t>TOTALES</t>
  </si>
  <si>
    <t>CARGO</t>
  </si>
  <si>
    <t>ASCRIPCION</t>
  </si>
  <si>
    <t>NIÑERA</t>
  </si>
  <si>
    <t>CADI</t>
  </si>
  <si>
    <t>TERAPEUTA</t>
  </si>
  <si>
    <t>UBR</t>
  </si>
  <si>
    <t>INTENDENTE</t>
  </si>
  <si>
    <t>DIF</t>
  </si>
  <si>
    <t>ALIMENTARIA</t>
  </si>
  <si>
    <t>SECRETARIA</t>
  </si>
  <si>
    <t>ENCARGADA DEL I.M.Y J</t>
  </si>
  <si>
    <t>TRABAJO SOCIAL</t>
  </si>
  <si>
    <t>AMAIRANI BETSAIRA RODRIGUEZ OCHOA</t>
  </si>
  <si>
    <t>MANUAL DE INTENDENCIA</t>
  </si>
  <si>
    <t>TECNICA PREESCOLAR 1</t>
  </si>
  <si>
    <t>JOSE ANTONIO PALOMERA GARCIA</t>
  </si>
  <si>
    <t>MARINA TORRES MATA</t>
  </si>
  <si>
    <t>AUXILIAR CONTABLE</t>
  </si>
  <si>
    <t>MAESTRA DE PREESCOLAR 1</t>
  </si>
  <si>
    <t>SONIA MEZA  VALDEZ</t>
  </si>
  <si>
    <t>DIRECTOR DIF</t>
  </si>
  <si>
    <t>MARIA JOSE SOLIS ZEPEDA</t>
  </si>
  <si>
    <t>AUXILIAR ALMACEN</t>
  </si>
  <si>
    <t>NOMBRE</t>
  </si>
  <si>
    <t>SANTIAGO NOYOLA CASTELLON</t>
  </si>
  <si>
    <t>OFICIAL DE SERVICIOS</t>
  </si>
  <si>
    <t>ELSI BELEN GORDIAN CASTELLON</t>
  </si>
  <si>
    <t>SECRETARIA A</t>
  </si>
  <si>
    <t>ADMINSITRACION 2018-2021</t>
  </si>
  <si>
    <t>FIRMA</t>
  </si>
  <si>
    <t>DIANA FERNANDA GONZALEZ CARDENAS</t>
  </si>
  <si>
    <t>TECNICA PREESCOLAR 2</t>
  </si>
  <si>
    <t>MAESTRA DE PREESCOLAR 2</t>
  </si>
  <si>
    <t>HECTOR GABRIEL CARDNAS IBARRA</t>
  </si>
  <si>
    <t>YENNY ESMERALDA PLACITO PEÑA</t>
  </si>
  <si>
    <t>KARLA ANDREA LOPEZ HERNANDEZ</t>
  </si>
  <si>
    <t>BONO DIA DEL FUNCIONARIO PUBLICO</t>
  </si>
  <si>
    <t>1137.Q470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</si>
</sst>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3" fontId="0" fillId="0" borderId="0" xfId="2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4" fontId="0" fillId="0" borderId="0" xfId="0" applyNumberFormat="1" applyFill="1"/>
    <xf numFmtId="4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/>
    </xf>
    <xf numFmtId="44" fontId="3" fillId="0" borderId="3" xfId="1" applyFont="1" applyFill="1" applyBorder="1"/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/>
    <xf numFmtId="44" fontId="3" fillId="0" borderId="4" xfId="1" applyFont="1" applyFill="1" applyBorder="1"/>
    <xf numFmtId="0" fontId="4" fillId="0" borderId="1" xfId="0" applyFont="1" applyFill="1" applyBorder="1" applyAlignment="1">
      <alignment horizontal="center" vertical="center" wrapText="1"/>
    </xf>
    <xf numFmtId="43" fontId="3" fillId="0" borderId="1" xfId="2" applyFont="1" applyFill="1" applyBorder="1"/>
    <xf numFmtId="43" fontId="0" fillId="2" borderId="0" xfId="2" applyFont="1" applyFill="1"/>
    <xf numFmtId="43" fontId="4" fillId="2" borderId="1" xfId="2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right"/>
    </xf>
    <xf numFmtId="43" fontId="3" fillId="0" borderId="2" xfId="2" applyFont="1" applyFill="1" applyBorder="1"/>
    <xf numFmtId="44" fontId="0" fillId="0" borderId="0" xfId="0" applyNumberFormat="1" applyFill="1"/>
    <xf numFmtId="44" fontId="0" fillId="0" borderId="0" xfId="0" applyNumberForma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4" fontId="3" fillId="0" borderId="14" xfId="1" applyFont="1" applyFill="1" applyBorder="1"/>
    <xf numFmtId="4" fontId="3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43" fontId="3" fillId="0" borderId="17" xfId="2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0" borderId="0" xfId="0" applyFo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B1" zoomScale="90" zoomScaleNormal="90" workbookViewId="0">
      <selection activeCell="N39" sqref="N39"/>
    </sheetView>
  </sheetViews>
  <sheetFormatPr baseColWidth="10" defaultRowHeight="15" x14ac:dyDescent="0.25"/>
  <cols>
    <col min="1" max="1" width="4.5703125" customWidth="1"/>
    <col min="2" max="2" width="39.85546875" customWidth="1"/>
    <col min="3" max="3" width="32.140625" customWidth="1"/>
    <col min="4" max="4" width="10.140625" customWidth="1"/>
    <col min="5" max="5" width="3.28515625" customWidth="1"/>
    <col min="6" max="6" width="3.28515625" style="1" customWidth="1"/>
    <col min="7" max="7" width="8.85546875" customWidth="1"/>
    <col min="8" max="8" width="10.42578125" style="1" customWidth="1"/>
    <col min="9" max="9" width="15.85546875" style="1" customWidth="1"/>
    <col min="10" max="10" width="11.85546875" customWidth="1"/>
    <col min="11" max="11" width="9.5703125" customWidth="1"/>
    <col min="12" max="12" width="9.28515625" style="1" customWidth="1"/>
    <col min="13" max="13" width="8.7109375" customWidth="1"/>
    <col min="14" max="14" width="11.7109375" style="11" customWidth="1"/>
    <col min="15" max="15" width="13.28515625" style="9" customWidth="1"/>
    <col min="16" max="16" width="12.42578125" bestFit="1" customWidth="1"/>
    <col min="17" max="17" width="55.28515625" customWidth="1"/>
  </cols>
  <sheetData>
    <row r="1" spans="1:17" ht="18.75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ht="18.75" x14ac:dyDescent="0.3">
      <c r="A2" s="41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8.75" x14ac:dyDescent="0.3">
      <c r="A3" s="41" t="s">
        <v>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18.75" x14ac:dyDescent="0.3">
      <c r="A4" s="44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5"/>
    </row>
    <row r="5" spans="1:17" s="2" customFormat="1" ht="72" customHeight="1" x14ac:dyDescent="0.25">
      <c r="A5" s="46" t="s">
        <v>2</v>
      </c>
      <c r="B5" s="13" t="s">
        <v>46</v>
      </c>
      <c r="C5" s="13" t="s">
        <v>23</v>
      </c>
      <c r="D5" s="13" t="s">
        <v>24</v>
      </c>
      <c r="E5" s="13" t="s">
        <v>3</v>
      </c>
      <c r="F5" s="13" t="s">
        <v>3</v>
      </c>
      <c r="G5" s="13" t="s">
        <v>4</v>
      </c>
      <c r="H5" s="13" t="s">
        <v>5</v>
      </c>
      <c r="I5" s="12" t="s">
        <v>6</v>
      </c>
      <c r="J5" s="12" t="s">
        <v>7</v>
      </c>
      <c r="K5" s="12" t="s">
        <v>8</v>
      </c>
      <c r="L5" s="13" t="s">
        <v>9</v>
      </c>
      <c r="M5" s="12" t="s">
        <v>10</v>
      </c>
      <c r="N5" s="32" t="s">
        <v>11</v>
      </c>
      <c r="O5" s="29" t="s">
        <v>12</v>
      </c>
      <c r="P5" s="12" t="s">
        <v>13</v>
      </c>
      <c r="Q5" s="47" t="s">
        <v>52</v>
      </c>
    </row>
    <row r="6" spans="1:17" ht="27.6" customHeight="1" x14ac:dyDescent="0.25">
      <c r="A6" s="48">
        <v>5</v>
      </c>
      <c r="B6" s="7" t="s">
        <v>16</v>
      </c>
      <c r="C6" s="7" t="s">
        <v>29</v>
      </c>
      <c r="D6" s="7" t="s">
        <v>26</v>
      </c>
      <c r="E6" s="7">
        <v>15</v>
      </c>
      <c r="F6" s="6">
        <f>E6</f>
        <v>15</v>
      </c>
      <c r="G6" s="8">
        <v>183.76</v>
      </c>
      <c r="H6" s="14">
        <f>F6*G6</f>
        <v>2756.3999999999996</v>
      </c>
      <c r="I6" s="6"/>
      <c r="J6" s="7"/>
      <c r="K6" s="7"/>
      <c r="L6" s="6">
        <v>178.49</v>
      </c>
      <c r="M6" s="16"/>
      <c r="N6" s="30">
        <v>0</v>
      </c>
      <c r="O6" s="7"/>
      <c r="P6" s="20">
        <f t="shared" ref="P6:P12" si="0">H6+I6+J6+K6+M6-L6-N6-O6</f>
        <v>2577.91</v>
      </c>
      <c r="Q6" s="49"/>
    </row>
    <row r="7" spans="1:17" s="9" customFormat="1" ht="27.6" customHeight="1" x14ac:dyDescent="0.25">
      <c r="A7" s="48">
        <v>16</v>
      </c>
      <c r="B7" s="7" t="s">
        <v>42</v>
      </c>
      <c r="C7" s="7" t="s">
        <v>25</v>
      </c>
      <c r="D7" s="7" t="s">
        <v>26</v>
      </c>
      <c r="E7" s="7">
        <v>15</v>
      </c>
      <c r="F7" s="6">
        <f t="shared" ref="F7:F14" si="1">E7</f>
        <v>15</v>
      </c>
      <c r="G7" s="8">
        <v>183.76</v>
      </c>
      <c r="H7" s="14">
        <f t="shared" ref="H7:H12" si="2">F7*G7</f>
        <v>2756.3999999999996</v>
      </c>
      <c r="I7" s="6"/>
      <c r="J7" s="7"/>
      <c r="K7" s="7"/>
      <c r="L7" s="6">
        <v>178.49</v>
      </c>
      <c r="M7" s="16"/>
      <c r="N7" s="30">
        <v>0</v>
      </c>
      <c r="O7" s="7"/>
      <c r="P7" s="20">
        <f>H7+I7+J7+K7+M7-L7-N7-O7</f>
        <v>2577.91</v>
      </c>
      <c r="Q7" s="49"/>
    </row>
    <row r="8" spans="1:17" s="9" customFormat="1" ht="27.6" customHeight="1" x14ac:dyDescent="0.25">
      <c r="A8" s="48">
        <v>20</v>
      </c>
      <c r="B8" s="7" t="s">
        <v>14</v>
      </c>
      <c r="C8" s="7" t="s">
        <v>25</v>
      </c>
      <c r="D8" s="7" t="s">
        <v>26</v>
      </c>
      <c r="E8" s="7">
        <v>15</v>
      </c>
      <c r="F8" s="6">
        <f t="shared" si="1"/>
        <v>15</v>
      </c>
      <c r="G8" s="8">
        <v>183.76</v>
      </c>
      <c r="H8" s="14">
        <f t="shared" si="2"/>
        <v>2756.3999999999996</v>
      </c>
      <c r="I8" s="6"/>
      <c r="J8" s="7"/>
      <c r="K8" s="7"/>
      <c r="L8" s="6">
        <v>178.49</v>
      </c>
      <c r="M8" s="16"/>
      <c r="N8" s="30">
        <v>0</v>
      </c>
      <c r="O8" s="7"/>
      <c r="P8" s="20">
        <f t="shared" si="0"/>
        <v>2577.91</v>
      </c>
      <c r="Q8" s="49"/>
    </row>
    <row r="9" spans="1:17" ht="27.6" customHeight="1" x14ac:dyDescent="0.25">
      <c r="A9" s="48">
        <v>36</v>
      </c>
      <c r="B9" s="7" t="s">
        <v>19</v>
      </c>
      <c r="C9" s="7" t="s">
        <v>36</v>
      </c>
      <c r="D9" s="7" t="s">
        <v>26</v>
      </c>
      <c r="E9" s="7">
        <v>15</v>
      </c>
      <c r="F9" s="6">
        <f t="shared" si="1"/>
        <v>15</v>
      </c>
      <c r="G9" s="8">
        <v>183.76</v>
      </c>
      <c r="H9" s="14">
        <f t="shared" si="2"/>
        <v>2756.3999999999996</v>
      </c>
      <c r="I9" s="6"/>
      <c r="J9" s="7"/>
      <c r="K9" s="7"/>
      <c r="L9" s="6">
        <v>178.49</v>
      </c>
      <c r="M9" s="16"/>
      <c r="N9" s="30">
        <v>0</v>
      </c>
      <c r="O9" s="7"/>
      <c r="P9" s="20">
        <f t="shared" si="0"/>
        <v>2577.91</v>
      </c>
      <c r="Q9" s="49"/>
    </row>
    <row r="10" spans="1:17" s="9" customFormat="1" ht="27.6" customHeight="1" x14ac:dyDescent="0.25">
      <c r="A10" s="48">
        <v>40</v>
      </c>
      <c r="B10" s="7" t="s">
        <v>35</v>
      </c>
      <c r="C10" s="7" t="s">
        <v>54</v>
      </c>
      <c r="D10" s="7" t="s">
        <v>26</v>
      </c>
      <c r="E10" s="7">
        <v>15</v>
      </c>
      <c r="F10" s="6">
        <f t="shared" si="1"/>
        <v>15</v>
      </c>
      <c r="G10" s="8">
        <v>250.29</v>
      </c>
      <c r="H10" s="14">
        <f t="shared" si="2"/>
        <v>3754.35</v>
      </c>
      <c r="I10" s="6"/>
      <c r="J10" s="7"/>
      <c r="K10" s="7"/>
      <c r="L10" s="6">
        <v>287.07</v>
      </c>
      <c r="M10" s="16"/>
      <c r="N10" s="30">
        <v>0</v>
      </c>
      <c r="O10" s="7"/>
      <c r="P10" s="20">
        <f t="shared" si="0"/>
        <v>3467.2799999999997</v>
      </c>
      <c r="Q10" s="49"/>
    </row>
    <row r="11" spans="1:17" s="9" customFormat="1" ht="27.6" customHeight="1" x14ac:dyDescent="0.25">
      <c r="A11" s="48">
        <v>3</v>
      </c>
      <c r="B11" s="7" t="s">
        <v>53</v>
      </c>
      <c r="C11" s="7" t="s">
        <v>55</v>
      </c>
      <c r="D11" s="7" t="s">
        <v>26</v>
      </c>
      <c r="E11" s="7">
        <v>15</v>
      </c>
      <c r="F11" s="6">
        <f t="shared" ref="F11" si="3">E11</f>
        <v>15</v>
      </c>
      <c r="G11" s="8">
        <v>250.29</v>
      </c>
      <c r="H11" s="14">
        <f t="shared" ref="H11" si="4">F11*G11</f>
        <v>3754.35</v>
      </c>
      <c r="I11" s="6"/>
      <c r="J11" s="7"/>
      <c r="K11" s="7"/>
      <c r="L11" s="6">
        <v>287.07</v>
      </c>
      <c r="M11" s="16"/>
      <c r="N11" s="30">
        <v>0</v>
      </c>
      <c r="O11" s="7"/>
      <c r="P11" s="20">
        <f t="shared" ref="P11" si="5">H11+I11+J11+K11+M11-L11-N11-O11</f>
        <v>3467.2799999999997</v>
      </c>
      <c r="Q11" s="49"/>
    </row>
    <row r="12" spans="1:17" s="9" customFormat="1" ht="27.6" customHeight="1" x14ac:dyDescent="0.25">
      <c r="A12" s="48">
        <v>10</v>
      </c>
      <c r="B12" s="7" t="s">
        <v>57</v>
      </c>
      <c r="C12" s="7" t="s">
        <v>41</v>
      </c>
      <c r="D12" s="7" t="s">
        <v>26</v>
      </c>
      <c r="E12" s="7">
        <v>15</v>
      </c>
      <c r="F12" s="6">
        <f t="shared" si="1"/>
        <v>15</v>
      </c>
      <c r="G12" s="8">
        <v>250.29</v>
      </c>
      <c r="H12" s="14">
        <f t="shared" si="2"/>
        <v>3754.35</v>
      </c>
      <c r="I12" s="6"/>
      <c r="J12" s="7"/>
      <c r="K12" s="10"/>
      <c r="L12" s="6">
        <v>287.07</v>
      </c>
      <c r="M12" s="16"/>
      <c r="N12" s="30">
        <v>0</v>
      </c>
      <c r="O12" s="7"/>
      <c r="P12" s="20">
        <f t="shared" si="0"/>
        <v>3467.2799999999997</v>
      </c>
      <c r="Q12" s="49"/>
    </row>
    <row r="13" spans="1:17" ht="27.6" customHeight="1" x14ac:dyDescent="0.25">
      <c r="A13" s="48">
        <v>11</v>
      </c>
      <c r="B13" s="7" t="s">
        <v>58</v>
      </c>
      <c r="C13" s="7"/>
      <c r="D13" s="7" t="s">
        <v>26</v>
      </c>
      <c r="E13" s="7">
        <v>15</v>
      </c>
      <c r="F13" s="7">
        <v>15</v>
      </c>
      <c r="G13" s="8">
        <v>250.29</v>
      </c>
      <c r="H13" s="14">
        <f>F13*G13</f>
        <v>3754.35</v>
      </c>
      <c r="I13" s="6"/>
      <c r="J13" s="7"/>
      <c r="K13" s="7"/>
      <c r="L13" s="6">
        <v>287.07</v>
      </c>
      <c r="M13" s="16"/>
      <c r="N13" s="30">
        <v>0</v>
      </c>
      <c r="O13" s="7"/>
      <c r="P13" s="20">
        <f>H13+I13+J13+K13+M13-L13-N13-O13</f>
        <v>3467.2799999999997</v>
      </c>
      <c r="Q13" s="49"/>
    </row>
    <row r="14" spans="1:17" ht="27.6" customHeight="1" x14ac:dyDescent="0.25">
      <c r="A14" s="48">
        <v>48</v>
      </c>
      <c r="B14" s="7" t="s">
        <v>44</v>
      </c>
      <c r="C14" s="7" t="s">
        <v>37</v>
      </c>
      <c r="D14" s="7" t="s">
        <v>26</v>
      </c>
      <c r="E14" s="7">
        <v>15</v>
      </c>
      <c r="F14" s="6">
        <f t="shared" si="1"/>
        <v>15</v>
      </c>
      <c r="G14" s="8">
        <v>183.76</v>
      </c>
      <c r="H14" s="14">
        <f>F14*G14</f>
        <v>2756.3999999999996</v>
      </c>
      <c r="I14" s="6"/>
      <c r="J14" s="7"/>
      <c r="K14" s="7"/>
      <c r="L14" s="6">
        <v>178.49</v>
      </c>
      <c r="M14" s="16"/>
      <c r="N14" s="30">
        <v>0</v>
      </c>
      <c r="O14" s="7"/>
      <c r="P14" s="20">
        <f>H14+I14+J14+K14+M14-L14-N14-O14</f>
        <v>2577.91</v>
      </c>
      <c r="Q14" s="49"/>
    </row>
    <row r="15" spans="1:17" s="9" customFormat="1" ht="27.6" customHeight="1" x14ac:dyDescent="0.25">
      <c r="A15" s="48"/>
      <c r="B15" s="7"/>
      <c r="C15" s="7"/>
      <c r="D15" s="7"/>
      <c r="E15" s="7"/>
      <c r="F15" s="6"/>
      <c r="G15" s="8"/>
      <c r="H15" s="14">
        <f t="shared" ref="H15:P15" si="6">+SUM(H6:H14)</f>
        <v>28799.399999999994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2040.7299999999998</v>
      </c>
      <c r="M15" s="14"/>
      <c r="N15" s="33">
        <f t="shared" si="6"/>
        <v>0</v>
      </c>
      <c r="O15" s="7">
        <f t="shared" si="6"/>
        <v>0</v>
      </c>
      <c r="P15" s="18">
        <f t="shared" si="6"/>
        <v>26758.669999999995</v>
      </c>
      <c r="Q15" s="50"/>
    </row>
    <row r="16" spans="1:17" s="9" customFormat="1" ht="27.6" customHeight="1" x14ac:dyDescent="0.25">
      <c r="A16" s="48">
        <v>4</v>
      </c>
      <c r="B16" s="7" t="s">
        <v>15</v>
      </c>
      <c r="C16" s="7" t="s">
        <v>27</v>
      </c>
      <c r="D16" s="7" t="s">
        <v>28</v>
      </c>
      <c r="E16" s="7">
        <v>6</v>
      </c>
      <c r="F16" s="6">
        <f>E16</f>
        <v>6</v>
      </c>
      <c r="G16" s="8">
        <v>390.21</v>
      </c>
      <c r="H16" s="14">
        <f t="shared" ref="H16:H22" si="7">F16*G16</f>
        <v>2341.2599999999998</v>
      </c>
      <c r="I16" s="6"/>
      <c r="J16" s="7"/>
      <c r="K16" s="7"/>
      <c r="L16" s="6">
        <v>137.12</v>
      </c>
      <c r="M16" s="16"/>
      <c r="N16" s="30"/>
      <c r="O16" s="7"/>
      <c r="P16" s="20">
        <f t="shared" ref="P16:P22" si="8">H16+I16+J16+K16+M16-L16-N16-O16</f>
        <v>2204.14</v>
      </c>
      <c r="Q16" s="49"/>
    </row>
    <row r="17" spans="1:18" s="9" customFormat="1" ht="27.6" customHeight="1" x14ac:dyDescent="0.25">
      <c r="A17" s="48">
        <v>24</v>
      </c>
      <c r="B17" s="7" t="s">
        <v>39</v>
      </c>
      <c r="C17" s="7" t="s">
        <v>40</v>
      </c>
      <c r="D17" s="7" t="s">
        <v>30</v>
      </c>
      <c r="E17" s="7">
        <v>15</v>
      </c>
      <c r="F17" s="6">
        <f t="shared" ref="F17:F22" si="9">E17</f>
        <v>15</v>
      </c>
      <c r="G17" s="8">
        <v>350.24</v>
      </c>
      <c r="H17" s="14">
        <f t="shared" si="7"/>
        <v>5253.6</v>
      </c>
      <c r="I17" s="6"/>
      <c r="J17" s="7"/>
      <c r="K17" s="7"/>
      <c r="L17" s="6">
        <v>507.03</v>
      </c>
      <c r="M17" s="16"/>
      <c r="N17" s="30"/>
      <c r="O17" s="7"/>
      <c r="P17" s="20">
        <f t="shared" si="8"/>
        <v>4746.5700000000006</v>
      </c>
      <c r="Q17" s="49"/>
      <c r="R17" s="35"/>
    </row>
    <row r="18" spans="1:18" s="9" customFormat="1" ht="27.6" customHeight="1" x14ac:dyDescent="0.25">
      <c r="A18" s="48">
        <v>26</v>
      </c>
      <c r="B18" s="7" t="s">
        <v>17</v>
      </c>
      <c r="C18" s="7" t="s">
        <v>32</v>
      </c>
      <c r="D18" s="7" t="s">
        <v>30</v>
      </c>
      <c r="E18" s="7">
        <v>15</v>
      </c>
      <c r="F18" s="6">
        <f t="shared" si="9"/>
        <v>15</v>
      </c>
      <c r="G18" s="8">
        <v>209.47</v>
      </c>
      <c r="H18" s="14">
        <f t="shared" si="7"/>
        <v>3142.05</v>
      </c>
      <c r="I18" s="7"/>
      <c r="J18" s="7"/>
      <c r="K18" s="22"/>
      <c r="L18" s="6">
        <v>220.45</v>
      </c>
      <c r="M18" s="16"/>
      <c r="N18" s="30">
        <v>0</v>
      </c>
      <c r="O18" s="7"/>
      <c r="P18" s="20">
        <f t="shared" si="8"/>
        <v>2921.6000000000004</v>
      </c>
      <c r="Q18" s="49"/>
    </row>
    <row r="19" spans="1:18" s="9" customFormat="1" ht="27.6" customHeight="1" x14ac:dyDescent="0.25">
      <c r="A19" s="48">
        <v>45</v>
      </c>
      <c r="B19" s="7" t="s">
        <v>38</v>
      </c>
      <c r="C19" s="7" t="s">
        <v>48</v>
      </c>
      <c r="D19" s="7" t="s">
        <v>30</v>
      </c>
      <c r="E19" s="7">
        <v>15</v>
      </c>
      <c r="F19" s="6">
        <f t="shared" si="9"/>
        <v>15</v>
      </c>
      <c r="G19" s="8">
        <v>269.47000000000003</v>
      </c>
      <c r="H19" s="14">
        <f>F19*G19</f>
        <v>4042.05</v>
      </c>
      <c r="I19" s="6"/>
      <c r="J19" s="7"/>
      <c r="K19" s="30">
        <v>0</v>
      </c>
      <c r="L19" s="6">
        <v>318.37</v>
      </c>
      <c r="M19" s="16"/>
      <c r="N19" s="30">
        <v>0</v>
      </c>
      <c r="O19" s="7"/>
      <c r="P19" s="20">
        <f t="shared" si="8"/>
        <v>3723.6800000000003</v>
      </c>
      <c r="Q19" s="49"/>
    </row>
    <row r="20" spans="1:18" s="9" customFormat="1" ht="27.6" customHeight="1" x14ac:dyDescent="0.25">
      <c r="A20" s="48">
        <v>25</v>
      </c>
      <c r="B20" s="7" t="s">
        <v>47</v>
      </c>
      <c r="C20" s="7" t="s">
        <v>43</v>
      </c>
      <c r="D20" s="7" t="s">
        <v>30</v>
      </c>
      <c r="E20" s="7">
        <v>15</v>
      </c>
      <c r="F20" s="6">
        <f t="shared" si="9"/>
        <v>15</v>
      </c>
      <c r="G20" s="8">
        <v>594.66999999999996</v>
      </c>
      <c r="H20" s="14">
        <f t="shared" si="7"/>
        <v>8920.0499999999993</v>
      </c>
      <c r="I20" s="6"/>
      <c r="J20" s="7"/>
      <c r="K20" s="7"/>
      <c r="L20" s="6">
        <v>1267.1500000000001</v>
      </c>
      <c r="M20" s="16"/>
      <c r="N20" s="30"/>
      <c r="O20" s="30">
        <v>0</v>
      </c>
      <c r="P20" s="20">
        <f>H20+I20+J20+K20+M20-L20-N20-O20</f>
        <v>7652.9</v>
      </c>
      <c r="Q20" s="49"/>
    </row>
    <row r="21" spans="1:18" s="9" customFormat="1" ht="27.6" customHeight="1" x14ac:dyDescent="0.25">
      <c r="A21" s="48">
        <v>7</v>
      </c>
      <c r="B21" s="7" t="s">
        <v>49</v>
      </c>
      <c r="C21" s="7" t="s">
        <v>50</v>
      </c>
      <c r="D21" s="7" t="s">
        <v>30</v>
      </c>
      <c r="E21" s="7">
        <v>15</v>
      </c>
      <c r="F21" s="6">
        <f t="shared" si="9"/>
        <v>15</v>
      </c>
      <c r="G21" s="8">
        <v>290.60000000000002</v>
      </c>
      <c r="H21" s="14">
        <f t="shared" si="7"/>
        <v>4359</v>
      </c>
      <c r="I21" s="6"/>
      <c r="J21" s="7"/>
      <c r="K21" s="7"/>
      <c r="L21" s="6">
        <v>358.02</v>
      </c>
      <c r="M21" s="16"/>
      <c r="N21" s="30"/>
      <c r="O21" s="7"/>
      <c r="P21" s="20">
        <f>H21+I21+J21+K21+M21-L21-N21-O21</f>
        <v>4000.98</v>
      </c>
      <c r="Q21" s="49"/>
    </row>
    <row r="22" spans="1:18" s="9" customFormat="1" ht="27.6" customHeight="1" x14ac:dyDescent="0.25">
      <c r="A22" s="48">
        <v>9</v>
      </c>
      <c r="B22" s="7" t="s">
        <v>56</v>
      </c>
      <c r="C22" s="7" t="s">
        <v>45</v>
      </c>
      <c r="D22" s="7" t="s">
        <v>30</v>
      </c>
      <c r="E22" s="7">
        <v>15</v>
      </c>
      <c r="F22" s="6">
        <f t="shared" si="9"/>
        <v>15</v>
      </c>
      <c r="G22" s="8">
        <v>209.47</v>
      </c>
      <c r="H22" s="14">
        <f t="shared" si="7"/>
        <v>3142.05</v>
      </c>
      <c r="I22" s="6"/>
      <c r="J22" s="7"/>
      <c r="K22" s="7"/>
      <c r="L22" s="6">
        <v>220.45</v>
      </c>
      <c r="M22" s="16"/>
      <c r="N22" s="30">
        <v>0</v>
      </c>
      <c r="O22" s="7"/>
      <c r="P22" s="20">
        <f t="shared" si="8"/>
        <v>2921.6000000000004</v>
      </c>
      <c r="Q22" s="49"/>
    </row>
    <row r="23" spans="1:18" s="9" customFormat="1" ht="27.6" customHeight="1" x14ac:dyDescent="0.25">
      <c r="A23" s="48"/>
      <c r="B23" s="7"/>
      <c r="C23" s="7"/>
      <c r="D23" s="7"/>
      <c r="E23" s="7"/>
      <c r="F23" s="6"/>
      <c r="G23" s="8"/>
      <c r="H23" s="14">
        <f>+SUM(H16:H22)</f>
        <v>31200.059999999998</v>
      </c>
      <c r="I23" s="14">
        <f t="shared" ref="I23:J23" si="10">+SUM(I16:I22)</f>
        <v>0</v>
      </c>
      <c r="J23" s="14">
        <f t="shared" si="10"/>
        <v>0</v>
      </c>
      <c r="K23" s="14">
        <v>0</v>
      </c>
      <c r="L23" s="14">
        <f>+SUM(L16:L22)</f>
        <v>3028.5899999999997</v>
      </c>
      <c r="M23" s="15"/>
      <c r="N23" s="33">
        <f>+SUM(N16:N22)</f>
        <v>0</v>
      </c>
      <c r="O23" s="7">
        <f>+SUM(O16:O22)</f>
        <v>0</v>
      </c>
      <c r="P23" s="19">
        <f>+SUM(P16:P22)</f>
        <v>28171.47</v>
      </c>
      <c r="Q23" s="51"/>
    </row>
    <row r="24" spans="1:18" s="9" customFormat="1" ht="27.6" customHeight="1" x14ac:dyDescent="0.25">
      <c r="A24" s="52">
        <v>8</v>
      </c>
      <c r="B24" s="24" t="s">
        <v>18</v>
      </c>
      <c r="C24" s="24" t="s">
        <v>33</v>
      </c>
      <c r="D24" s="24" t="s">
        <v>30</v>
      </c>
      <c r="E24" s="24">
        <v>15</v>
      </c>
      <c r="F24" s="23">
        <f>E24</f>
        <v>15</v>
      </c>
      <c r="G24" s="25">
        <v>350.24</v>
      </c>
      <c r="H24" s="26">
        <f>F24*G24</f>
        <v>5253.6</v>
      </c>
      <c r="I24" s="23"/>
      <c r="J24" s="24"/>
      <c r="K24" s="24"/>
      <c r="L24" s="23">
        <v>507.03</v>
      </c>
      <c r="M24" s="27"/>
      <c r="N24" s="34">
        <v>0</v>
      </c>
      <c r="O24" s="24"/>
      <c r="P24" s="28">
        <f>H24+I24+J24+K24+M24-L24-N24-O24</f>
        <v>4746.5700000000006</v>
      </c>
      <c r="Q24" s="49"/>
    </row>
    <row r="25" spans="1:18" s="9" customFormat="1" ht="27.6" customHeight="1" x14ac:dyDescent="0.25">
      <c r="A25" s="48"/>
      <c r="B25" s="7"/>
      <c r="C25" s="7"/>
      <c r="D25" s="7"/>
      <c r="E25" s="7"/>
      <c r="F25" s="6"/>
      <c r="G25" s="8"/>
      <c r="H25" s="14">
        <f>+H24</f>
        <v>5253.6</v>
      </c>
      <c r="I25" s="14">
        <f t="shared" ref="I25:K25" si="11">+I24</f>
        <v>0</v>
      </c>
      <c r="J25" s="14">
        <f t="shared" si="11"/>
        <v>0</v>
      </c>
      <c r="K25" s="14">
        <f t="shared" si="11"/>
        <v>0</v>
      </c>
      <c r="L25" s="14">
        <f>+L24</f>
        <v>507.03</v>
      </c>
      <c r="M25" s="14"/>
      <c r="N25" s="33">
        <f>+N24</f>
        <v>0</v>
      </c>
      <c r="O25" s="7">
        <f>+O24</f>
        <v>0</v>
      </c>
      <c r="P25" s="19">
        <f>+P24</f>
        <v>4746.5700000000006</v>
      </c>
      <c r="Q25" s="51"/>
    </row>
    <row r="26" spans="1:18" s="9" customFormat="1" ht="27.6" customHeight="1" x14ac:dyDescent="0.25">
      <c r="A26" s="48">
        <v>37</v>
      </c>
      <c r="B26" s="7" t="s">
        <v>20</v>
      </c>
      <c r="C26" s="7" t="s">
        <v>34</v>
      </c>
      <c r="D26" s="7" t="s">
        <v>30</v>
      </c>
      <c r="E26" s="7">
        <v>15</v>
      </c>
      <c r="F26" s="6">
        <f>E26</f>
        <v>15</v>
      </c>
      <c r="G26" s="8">
        <v>336.54</v>
      </c>
      <c r="H26" s="14">
        <f>F26*G26</f>
        <v>5048.1000000000004</v>
      </c>
      <c r="I26" s="6"/>
      <c r="J26" s="7"/>
      <c r="K26" s="7"/>
      <c r="L26" s="21">
        <v>470.21</v>
      </c>
      <c r="M26" s="16"/>
      <c r="N26" s="30">
        <v>0</v>
      </c>
      <c r="O26" s="7"/>
      <c r="P26" s="20">
        <f>H26+I26+J26+K26+M26-L26-N26-O26</f>
        <v>4577.8900000000003</v>
      </c>
      <c r="Q26" s="49"/>
    </row>
    <row r="27" spans="1:18" s="9" customFormat="1" ht="27.6" customHeight="1" x14ac:dyDescent="0.25">
      <c r="A27" s="48"/>
      <c r="B27" s="7"/>
      <c r="C27" s="7"/>
      <c r="D27" s="7"/>
      <c r="E27" s="7"/>
      <c r="F27" s="6"/>
      <c r="G27" s="8"/>
      <c r="H27" s="14">
        <f>+H26</f>
        <v>5048.1000000000004</v>
      </c>
      <c r="I27" s="14">
        <f t="shared" ref="I27:K27" si="12">+I26</f>
        <v>0</v>
      </c>
      <c r="J27" s="14">
        <f t="shared" si="12"/>
        <v>0</v>
      </c>
      <c r="K27" s="14">
        <f t="shared" si="12"/>
        <v>0</v>
      </c>
      <c r="L27" s="14">
        <f>+L26</f>
        <v>470.21</v>
      </c>
      <c r="M27" s="15"/>
      <c r="N27" s="30">
        <f>+N26</f>
        <v>0</v>
      </c>
      <c r="O27" s="7">
        <f>+O26</f>
        <v>0</v>
      </c>
      <c r="P27" s="18">
        <f>+P26</f>
        <v>4577.8900000000003</v>
      </c>
      <c r="Q27" s="50"/>
    </row>
    <row r="28" spans="1:18" s="9" customFormat="1" ht="27.6" customHeight="1" x14ac:dyDescent="0.25">
      <c r="A28" s="52">
        <v>39</v>
      </c>
      <c r="B28" s="24" t="s">
        <v>21</v>
      </c>
      <c r="C28" s="24" t="s">
        <v>31</v>
      </c>
      <c r="D28" s="24" t="s">
        <v>30</v>
      </c>
      <c r="E28" s="24">
        <v>15</v>
      </c>
      <c r="F28" s="23">
        <f>E28</f>
        <v>15</v>
      </c>
      <c r="G28" s="25">
        <v>296.54000000000002</v>
      </c>
      <c r="H28" s="26">
        <f>F28*G28</f>
        <v>4448.1000000000004</v>
      </c>
      <c r="I28" s="23"/>
      <c r="J28" s="24"/>
      <c r="K28" s="34">
        <v>0</v>
      </c>
      <c r="L28" s="23">
        <v>372.28</v>
      </c>
      <c r="M28" s="27"/>
      <c r="N28" s="34">
        <v>0</v>
      </c>
      <c r="O28" s="24"/>
      <c r="P28" s="28">
        <f>H28+I28+J28+K28+M28-L28-N28-O28</f>
        <v>4075.8200000000006</v>
      </c>
      <c r="Q28" s="49"/>
    </row>
    <row r="29" spans="1:18" s="9" customFormat="1" x14ac:dyDescent="0.25">
      <c r="A29" s="48"/>
      <c r="B29" s="7"/>
      <c r="C29" s="7"/>
      <c r="D29" s="7"/>
      <c r="E29" s="7"/>
      <c r="F29" s="6"/>
      <c r="G29" s="8"/>
      <c r="H29" s="14">
        <f>+H28</f>
        <v>4448.1000000000004</v>
      </c>
      <c r="I29" s="14">
        <f t="shared" ref="I29:K29" si="13">+I28</f>
        <v>0</v>
      </c>
      <c r="J29" s="14">
        <f t="shared" si="13"/>
        <v>0</v>
      </c>
      <c r="K29" s="14">
        <f t="shared" si="13"/>
        <v>0</v>
      </c>
      <c r="L29" s="14">
        <f>+L28</f>
        <v>372.28</v>
      </c>
      <c r="M29" s="15"/>
      <c r="N29" s="33">
        <f>+N28</f>
        <v>0</v>
      </c>
      <c r="O29" s="7">
        <f>+O28</f>
        <v>0</v>
      </c>
      <c r="P29" s="18">
        <f>+P28</f>
        <v>4075.8200000000006</v>
      </c>
      <c r="Q29" s="50"/>
    </row>
    <row r="30" spans="1:18" s="9" customFormat="1" ht="15.75" thickBot="1" x14ac:dyDescent="0.3">
      <c r="A30" s="53"/>
      <c r="B30" s="54" t="s">
        <v>22</v>
      </c>
      <c r="C30" s="54"/>
      <c r="D30" s="54"/>
      <c r="E30" s="54"/>
      <c r="F30" s="55"/>
      <c r="G30" s="54"/>
      <c r="H30" s="56">
        <f>+H15+H23+H25+H27+H29</f>
        <v>74749.259999999995</v>
      </c>
      <c r="I30" s="56">
        <f>+I15+I23+I25+I27+I29</f>
        <v>0</v>
      </c>
      <c r="J30" s="56">
        <f>+J15+J23+J25+J27+J29</f>
        <v>0</v>
      </c>
      <c r="K30" s="56">
        <f>+K15+K23+K25+K27+K29</f>
        <v>0</v>
      </c>
      <c r="L30" s="56">
        <f>+L15+L23+L25+L27+L29</f>
        <v>6418.8399999999992</v>
      </c>
      <c r="M30" s="57">
        <v>1137.3</v>
      </c>
      <c r="N30" s="58">
        <f>+N15+N23+N25+N27+N29</f>
        <v>0</v>
      </c>
      <c r="O30" s="56">
        <f>+O15+O23+O25+O27+O29</f>
        <v>0</v>
      </c>
      <c r="P30" s="59">
        <f>+P15+P23+P25+P27+P29</f>
        <v>68330.42</v>
      </c>
      <c r="Q30" s="60"/>
    </row>
    <row r="31" spans="1:18" x14ac:dyDescent="0.25">
      <c r="A31" s="4"/>
      <c r="B31" s="4"/>
      <c r="C31" s="4"/>
      <c r="D31" s="4"/>
      <c r="E31" s="4"/>
      <c r="F31" s="5"/>
      <c r="G31" s="4"/>
      <c r="H31" s="5"/>
      <c r="I31" s="5"/>
      <c r="J31" s="4"/>
      <c r="K31" s="4"/>
      <c r="L31" s="5"/>
      <c r="M31" s="4"/>
      <c r="N31" s="31"/>
      <c r="P31" s="4"/>
      <c r="Q31" s="4"/>
    </row>
    <row r="32" spans="1:18" x14ac:dyDescent="0.25">
      <c r="M32" s="3"/>
    </row>
    <row r="33" spans="7:17" x14ac:dyDescent="0.25">
      <c r="P33" s="3"/>
      <c r="Q33" s="3"/>
    </row>
    <row r="35" spans="7:17" x14ac:dyDescent="0.25">
      <c r="G35" s="3"/>
    </row>
    <row r="37" spans="7:17" x14ac:dyDescent="0.25">
      <c r="O37" s="17"/>
      <c r="P37" s="36"/>
    </row>
    <row r="38" spans="7:17" x14ac:dyDescent="0.25">
      <c r="M38" s="3"/>
    </row>
    <row r="39" spans="7:17" x14ac:dyDescent="0.25">
      <c r="G39" s="3"/>
    </row>
    <row r="47" spans="7:17" x14ac:dyDescent="0.25">
      <c r="Q47" s="61" t="s">
        <v>60</v>
      </c>
    </row>
  </sheetData>
  <sortState ref="A7:R25">
    <sortCondition ref="A7"/>
  </sortState>
  <mergeCells count="4">
    <mergeCell ref="A1:Q1"/>
    <mergeCell ref="A2:Q2"/>
    <mergeCell ref="A3:Q3"/>
    <mergeCell ref="A4:Q4"/>
  </mergeCells>
  <printOptions horizontalCentered="1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523221175754</cp:lastModifiedBy>
  <cp:lastPrinted>2020-09-29T15:59:08Z</cp:lastPrinted>
  <dcterms:created xsi:type="dcterms:W3CDTF">2015-09-04T16:49:03Z</dcterms:created>
  <dcterms:modified xsi:type="dcterms:W3CDTF">2022-10-26T15:44:14Z</dcterms:modified>
</cp:coreProperties>
</file>